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AdmA\Referat Sicherheit &amp; Betrieb\Referatsleiter Sih&amp;Betr\Veranstaltung\INTERN - EXTERN\Interne\intern 2024\Motur und Pulverdampf\Berechnungstabelle\"/>
    </mc:Choice>
  </mc:AlternateContent>
  <bookViews>
    <workbookView xWindow="0" yWindow="0" windowWidth="28800" windowHeight="11175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D41" i="1" s="1"/>
  <c r="F41" i="1" s="1"/>
  <c r="B38" i="1"/>
  <c r="D38" i="1" s="1"/>
  <c r="B37" i="1"/>
  <c r="D37" i="1" s="1"/>
  <c r="B36" i="1"/>
  <c r="D36" i="1" s="1"/>
  <c r="A32" i="1"/>
  <c r="A31" i="1"/>
  <c r="A30" i="1"/>
  <c r="A27" i="1"/>
  <c r="D27" i="1" s="1"/>
  <c r="A26" i="1"/>
  <c r="D26" i="1" s="1"/>
  <c r="A25" i="1"/>
  <c r="D25" i="1" s="1"/>
  <c r="E23" i="1"/>
  <c r="D30" i="1" s="1"/>
  <c r="D31" i="1" l="1"/>
  <c r="D32" i="1"/>
  <c r="F27" i="1"/>
  <c r="F32" i="1"/>
  <c r="F38" i="1"/>
  <c r="A44" i="1" l="1"/>
  <c r="F44" i="1" s="1"/>
  <c r="F46" i="1" s="1"/>
</calcChain>
</file>

<file path=xl/sharedStrings.xml><?xml version="1.0" encoding="utf-8"?>
<sst xmlns="http://schemas.openxmlformats.org/spreadsheetml/2006/main" count="57" uniqueCount="46">
  <si>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</si>
  <si>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</si>
  <si>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</si>
  <si>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</si>
  <si>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</si>
  <si>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</si>
  <si>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</si>
  <si>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</si>
  <si>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Unternehmer-Anschrift</t>
  </si>
  <si>
    <t>Land</t>
  </si>
  <si>
    <t>Postleitzahl</t>
  </si>
  <si>
    <t>Ort</t>
  </si>
  <si>
    <t>Straße/HausNr./TürNr.</t>
  </si>
  <si>
    <t>Österreich</t>
  </si>
  <si>
    <t>Unternehmer-Kontakt</t>
  </si>
  <si>
    <t>TelefonNr.</t>
  </si>
  <si>
    <t>E-Mail-Adresse</t>
  </si>
  <si>
    <t>Website (falls vorhanden)</t>
  </si>
  <si>
    <t>Länge (m)</t>
  </si>
  <si>
    <t>Breite (m)</t>
  </si>
  <si>
    <t>Summe (m²)</t>
  </si>
  <si>
    <t>Fläche (m²)</t>
  </si>
  <si>
    <t>(ausfüllen)</t>
  </si>
  <si>
    <t>Grundgebühr</t>
  </si>
  <si>
    <t xml:space="preserve">1 - 10 </t>
  </si>
  <si>
    <t>11 - 20</t>
  </si>
  <si>
    <t>ab 20</t>
  </si>
  <si>
    <t>Summe</t>
  </si>
  <si>
    <t>Nutzflächenabgabe</t>
  </si>
  <si>
    <t>Abgabe</t>
  </si>
  <si>
    <t>Strom-Kosten</t>
  </si>
  <si>
    <t>Lichtstrom (230 V, 16 A)</t>
  </si>
  <si>
    <t>Starkstrom 1 (400 V, 16 A)</t>
  </si>
  <si>
    <t>Starkstrom 1 (400 V, 32 A)</t>
  </si>
  <si>
    <t>Wasseranschluss</t>
  </si>
  <si>
    <t>Wasser-Kosten</t>
  </si>
  <si>
    <t>Bewachung</t>
  </si>
  <si>
    <t>Kosten-Beteiligung</t>
  </si>
  <si>
    <t>Gesamt-KOSTEN</t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</si>
  <si>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</si>
  <si>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</si>
  <si>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Händler-Stand</t>
  </si>
  <si>
    <t>www.Fetzen-Marie.at</t>
  </si>
  <si>
    <t>Stand-Größe-Händler</t>
  </si>
  <si>
    <r>
      <t xml:space="preserve">Warenangebot </t>
    </r>
    <r>
      <rPr>
        <b/>
        <i/>
        <sz val="11"/>
        <color theme="4"/>
        <rFont val="Calibri"/>
        <family val="2"/>
        <scheme val="minor"/>
      </rPr>
      <t>(ausfüllen)</t>
    </r>
  </si>
  <si>
    <t>Anmeldung zur Teilnahme am "HGM - Montur&amp;Pulverdampf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</si>
</sst>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 applyAlignment="1">
      <alignment horizontal="left" vertical="top"/>
    </xf>
    <xf numFmtId="0" fontId="0" fillId="0" borderId="0" xfId="0" applyFont="1"/>
    <xf numFmtId="0" fontId="0" fillId="3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0" xfId="0" applyBorder="1"/>
    <xf numFmtId="0" fontId="0" fillId="3" borderId="0" xfId="0" applyFill="1"/>
    <xf numFmtId="0" fontId="1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/>
    <xf numFmtId="164" fontId="0" fillId="0" borderId="0" xfId="0" applyNumberFormat="1" applyFont="1" applyFill="1" applyAlignment="1">
      <alignment horizontal="left"/>
    </xf>
    <xf numFmtId="0" fontId="0" fillId="4" borderId="0" xfId="0" applyFont="1" applyFill="1"/>
    <xf numFmtId="164" fontId="5" fillId="0" borderId="0" xfId="0" applyNumberFormat="1" applyFont="1" applyFill="1" applyAlignment="1">
      <alignment horizontal="left"/>
    </xf>
    <xf numFmtId="0" fontId="0" fillId="0" borderId="0" xfId="0" applyFont="1" applyFill="1"/>
    <xf numFmtId="0" fontId="4" fillId="4" borderId="0" xfId="0" applyFont="1" applyFill="1"/>
    <xf numFmtId="0" fontId="6" fillId="4" borderId="0" xfId="0" applyFont="1" applyFill="1"/>
    <xf numFmtId="0" fontId="6" fillId="0" borderId="0" xfId="0" applyFont="1" applyFill="1"/>
    <xf numFmtId="0" fontId="1" fillId="0" borderId="0" xfId="0" applyFont="1" applyAlignment="1">
      <alignment horizontal="left" vertical="top"/>
    </xf>
    <xf numFmtId="0" fontId="7" fillId="2" borderId="0" xfId="0" applyFont="1" applyFill="1"/>
    <xf numFmtId="0" fontId="8" fillId="3" borderId="0" xfId="0" applyFont="1" applyFill="1"/>
    <xf numFmtId="0" fontId="9" fillId="0" borderId="0" xfId="0" applyFont="1" applyAlignment="1">
      <alignment vertical="top"/>
    </xf>
    <xf numFmtId="0" fontId="9" fillId="0" borderId="0" xfId="0" applyFont="1"/>
    <xf numFmtId="0" fontId="7" fillId="2" borderId="0" xfId="0" applyFont="1" applyFill="1" applyAlignment="1">
      <alignment horizontal="left" vertical="top"/>
    </xf>
    <xf numFmtId="0" fontId="10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 shrinkToFit="1"/>
    </xf>
    <xf numFmtId="49" fontId="9" fillId="4" borderId="0" xfId="0" applyNumberFormat="1" applyFont="1" applyFill="1" applyAlignment="1">
      <alignment horizontal="center" wrapText="1" shrinkToFit="1"/>
    </xf>
    <xf numFmtId="0" fontId="9" fillId="0" borderId="0" xfId="0" applyNumberFormat="1" applyFont="1" applyAlignment="1">
      <alignment horizontal="left" wrapText="1" shrinkToFit="1"/>
    </xf>
    <xf numFmtId="0" fontId="0" fillId="4" borderId="0" xfId="0" applyFill="1"/>
    <xf numFmtId="0" fontId="6" fillId="0" borderId="0" xfId="0" applyFont="1" applyAlignment="1">
      <alignment horizontal="left" vertical="top"/>
    </xf>
    <xf numFmtId="0" fontId="3" fillId="3" borderId="0" xfId="0" applyFont="1" applyFill="1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12" fillId="2" borderId="0" xfId="1" applyFill="1" applyAlignment="1">
      <alignment vertical="top"/>
    </xf>
    <xf numFmtId="0" fontId="1" fillId="0" borderId="0" xfId="0" applyFont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13" fillId="4" borderId="0" xfId="0" applyFont="1" applyFill="1"/>
    <xf numFmtId="0" fontId="13" fillId="0" borderId="0" xfId="0" applyFont="1" applyFill="1"/>
    <xf numFmtId="0" fontId="8" fillId="4" borderId="0" xfId="0" applyFont="1" applyFill="1" applyAlignment="1">
      <alignment horizontal="right"/>
    </xf>
    <xf numFmtId="0" fontId="13" fillId="0" borderId="0" xfId="0" applyFont="1"/>
    <xf numFmtId="0" fontId="0" fillId="4" borderId="0" xfId="0" applyFont="1" applyFill="1" applyBorder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164" fontId="15" fillId="0" borderId="0" xfId="0" applyNumberFormat="1" applyFont="1"/>
    <xf numFmtId="164" fontId="15" fillId="4" borderId="0" xfId="0" applyNumberFormat="1" applyFont="1" applyFill="1"/>
    <xf numFmtId="0" fontId="0" fillId="0" borderId="0" xfId="0" applyAlignment="1">
      <alignment vertical="top"/>
    </xf>
    <xf numFmtId="0" fontId="0" fillId="4" borderId="0" xfId="0" applyFill="1" applyBorder="1"/>
    <xf numFmtId="0" fontId="14" fillId="5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/>
    <xf numFmtId="0" fontId="0" fillId="5" borderId="0" xfId="0" applyFill="1"/>
    <xf numFmtId="0" fontId="3" fillId="5" borderId="0" xfId="0" applyFont="1" applyFill="1" applyAlignment="1">
      <alignment horizontal="right"/>
    </xf>
    <xf numFmtId="164" fontId="3" fillId="5" borderId="0" xfId="0" applyNumberFormat="1" applyFont="1" applyFill="1"/>
    <xf numFmtId="0" fontId="0" fillId="2" borderId="0" xfId="0" applyFill="1"/>
    <xf numFmtId="0" fontId="7" fillId="2" borderId="2" xfId="0" applyFont="1" applyFill="1" applyBorder="1" applyAlignment="1">
      <alignment horizontal="left"/>
    </xf>
    <xf numFmtId="0" fontId="12" fillId="2" borderId="0" xfId="1" applyFill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AdmA/Referat%20Sicherheit%20&amp;%20Betrieb/Referatsleiter%20Sih&amp;Betr/Veranstaltung/INTERN%20-%20EXTERN/Berechnungen/Berechnungstabelle/2023_Berechnungstabellen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astrostände"/>
      <sheetName val="Anmeldung Händlerstände"/>
      <sheetName val="Berechnungsgrundlagen, EXTERN"/>
      <sheetName val="Kosten HGM"/>
      <sheetName val="Einnahmen-Ausgaben"/>
      <sheetName val="5"/>
      <sheetName val="4"/>
      <sheetName val="3"/>
      <sheetName val="2"/>
    </sheetNames>
    <sheetDataSet>
      <sheetData sheetId="0"/>
      <sheetData sheetId="1"/>
      <sheetData sheetId="2">
        <row r="9">
          <cell r="F9">
            <v>240</v>
          </cell>
        </row>
        <row r="10">
          <cell r="F10">
            <v>300</v>
          </cell>
        </row>
        <row r="11">
          <cell r="F11">
            <v>375</v>
          </cell>
        </row>
        <row r="15">
          <cell r="A15">
            <v>3.5</v>
          </cell>
        </row>
        <row r="22">
          <cell r="B22">
            <v>30.032727272727275</v>
          </cell>
        </row>
        <row r="29">
          <cell r="B29">
            <v>22.411199999999997</v>
          </cell>
        </row>
        <row r="36">
          <cell r="B36">
            <v>50.668800000000005</v>
          </cell>
        </row>
        <row r="42">
          <cell r="B42">
            <v>101.33760000000001</v>
          </cell>
        </row>
        <row r="49">
          <cell r="A49">
            <v>2.02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tzen-marie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Layout" topLeftCell="A16" zoomScaleNormal="100" workbookViewId="0">
      <selection activeCell="D45" sqref="D45"/>
    </sheetView>
  </sheetViews>
  <sheetFormatPr baseColWidth="10" defaultRowHeight="15" x14ac:dyDescent="0.25"/>
  <cols>
    <col min="1" max="1" width="23.5703125" customWidth="1"/>
    <col min="2" max="2" width="13.42578125" customWidth="1"/>
    <col min="3" max="3" width="17.7109375" customWidth="1"/>
    <col min="4" max="4" width="18.85546875" customWidth="1"/>
    <col min="5" max="5" width="21.7109375" customWidth="1"/>
    <col min="6" max="6" width="20" customWidth="1"/>
    <col min="7" max="7" width="12.28515625" customWidth="1"/>
  </cols>
  <sheetData>
    <row r="1" spans="1:7" ht="21" x14ac:dyDescent="0.35">
      <c r="A1" s="1" t="s">
        <v>45</v>
      </c>
      <c r="F1" s="67" t="s">
        <v>41</v>
      </c>
    </row>
    <row r="2" spans="1:7" x14ac:dyDescent="0.25">
      <c r="A2" s="2" t="s">
        <v>0</v>
      </c>
      <c r="B2" s="2"/>
    </row>
    <row r="4" spans="1:7" ht="36" customHeight="1" x14ac:dyDescent="0.25">
      <c r="A4" s="3" t="s">
        <v>1</v>
      </c>
      <c r="B4" s="21" t="s">
        <v>2</v>
      </c>
      <c r="C4" s="34" t="s">
        <v>3</v>
      </c>
      <c r="D4" s="46" t="s">
        <v>4</v>
      </c>
      <c r="E4" s="46" t="s">
        <v>5</v>
      </c>
      <c r="F4" s="53" t="s">
        <v>6</v>
      </c>
      <c r="G4" s="46" t="s">
        <v>7</v>
      </c>
    </row>
    <row r="5" spans="1:7" x14ac:dyDescent="0.25">
      <c r="A5" s="4"/>
      <c r="B5" s="22"/>
      <c r="C5" s="22"/>
      <c r="D5" s="22"/>
      <c r="E5" s="36"/>
      <c r="F5" s="36"/>
      <c r="G5" s="39">
        <v>0</v>
      </c>
    </row>
    <row r="6" spans="1:7" x14ac:dyDescent="0.25">
      <c r="A6" s="5"/>
      <c r="B6" s="23"/>
      <c r="C6" s="35"/>
      <c r="D6" s="23"/>
      <c r="E6" s="10"/>
      <c r="F6" s="61"/>
      <c r="G6" s="10"/>
    </row>
    <row r="7" spans="1:7" x14ac:dyDescent="0.25">
      <c r="A7" s="3" t="s">
        <v>8</v>
      </c>
      <c r="B7" s="24" t="s">
        <v>9</v>
      </c>
      <c r="C7" s="24" t="s">
        <v>10</v>
      </c>
      <c r="D7" s="24" t="s">
        <v>11</v>
      </c>
      <c r="E7" s="54" t="s">
        <v>12</v>
      </c>
      <c r="F7" s="62"/>
      <c r="G7" s="65"/>
    </row>
    <row r="8" spans="1:7" x14ac:dyDescent="0.25">
      <c r="A8" s="6"/>
      <c r="B8" s="22" t="s">
        <v>13</v>
      </c>
      <c r="C8" s="36"/>
      <c r="D8" s="22"/>
      <c r="E8" s="22"/>
      <c r="F8" s="22"/>
    </row>
    <row r="9" spans="1:7" x14ac:dyDescent="0.25">
      <c r="A9" s="6" t="s">
        <v>14</v>
      </c>
      <c r="B9" s="25" t="s">
        <v>15</v>
      </c>
      <c r="D9" s="8" t="s">
        <v>16</v>
      </c>
      <c r="F9" s="8" t="s">
        <v>17</v>
      </c>
    </row>
    <row r="10" spans="1:7" x14ac:dyDescent="0.25">
      <c r="A10" s="5"/>
      <c r="B10" s="10"/>
      <c r="C10" s="10"/>
      <c r="D10" s="10"/>
      <c r="E10" s="10"/>
      <c r="F10" s="10"/>
      <c r="G10" s="10"/>
    </row>
    <row r="11" spans="1:7" x14ac:dyDescent="0.25">
      <c r="A11" s="4"/>
      <c r="B11" s="26"/>
      <c r="C11" s="37"/>
      <c r="D11" s="47"/>
      <c r="E11" s="37"/>
      <c r="F11" s="77" t="s">
        <v>42</v>
      </c>
      <c r="G11" s="77"/>
    </row>
    <row r="12" spans="1:7" x14ac:dyDescent="0.25">
      <c r="A12" s="5"/>
      <c r="B12" s="10"/>
      <c r="C12" s="10"/>
      <c r="D12" s="10"/>
      <c r="E12" s="10"/>
      <c r="F12" s="10"/>
      <c r="G12" s="10"/>
    </row>
    <row r="13" spans="1:7" x14ac:dyDescent="0.25">
      <c r="A13" s="7" t="s">
        <v>44</v>
      </c>
      <c r="B13" s="27"/>
      <c r="D13" s="7" t="s">
        <v>44</v>
      </c>
      <c r="E13" s="27"/>
      <c r="F13" s="7" t="s">
        <v>44</v>
      </c>
    </row>
    <row r="14" spans="1:7" x14ac:dyDescent="0.25">
      <c r="A14" s="76"/>
      <c r="B14" s="76"/>
      <c r="C14" s="75"/>
      <c r="D14" s="68"/>
      <c r="E14" s="39"/>
      <c r="F14" s="69"/>
      <c r="G14" s="69"/>
    </row>
    <row r="15" spans="1:7" x14ac:dyDescent="0.25">
      <c r="A15" s="70"/>
      <c r="B15" s="70"/>
      <c r="C15" s="75"/>
      <c r="D15" s="68"/>
      <c r="E15" s="39"/>
      <c r="F15" s="69"/>
      <c r="G15" s="69"/>
    </row>
    <row r="16" spans="1:7" x14ac:dyDescent="0.25">
      <c r="A16" s="70"/>
      <c r="B16" s="70"/>
      <c r="C16" s="75"/>
      <c r="D16" s="68"/>
      <c r="E16" s="39"/>
      <c r="F16" s="69"/>
      <c r="G16" s="69"/>
    </row>
    <row r="17" spans="1:7" x14ac:dyDescent="0.25">
      <c r="A17" s="70"/>
      <c r="B17" s="70"/>
      <c r="C17" s="75"/>
      <c r="D17" s="68"/>
      <c r="E17" s="39"/>
      <c r="F17" s="69"/>
      <c r="G17" s="69"/>
    </row>
    <row r="18" spans="1:7" x14ac:dyDescent="0.25">
      <c r="A18" s="76"/>
      <c r="B18" s="76"/>
      <c r="C18" s="75"/>
      <c r="D18" s="70"/>
      <c r="E18" s="39"/>
      <c r="F18" s="71"/>
      <c r="G18" s="69"/>
    </row>
    <row r="19" spans="1:7" x14ac:dyDescent="0.25">
      <c r="A19" s="76"/>
      <c r="B19" s="76"/>
      <c r="C19" s="75"/>
      <c r="D19" s="70"/>
      <c r="E19" s="39"/>
      <c r="F19" s="71"/>
      <c r="G19" s="69"/>
    </row>
    <row r="20" spans="1:7" x14ac:dyDescent="0.25">
      <c r="A20" s="76"/>
      <c r="B20" s="76"/>
      <c r="C20" s="75"/>
      <c r="D20" s="70"/>
      <c r="E20" s="39"/>
      <c r="F20" s="71"/>
      <c r="G20" s="69"/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x14ac:dyDescent="0.25">
      <c r="A22" s="11" t="s">
        <v>39</v>
      </c>
      <c r="B22" s="28"/>
      <c r="C22" s="38" t="s">
        <v>18</v>
      </c>
      <c r="D22" s="38" t="s">
        <v>19</v>
      </c>
      <c r="E22" s="38" t="s">
        <v>20</v>
      </c>
      <c r="F22" s="28"/>
      <c r="G22" s="28"/>
    </row>
    <row r="23" spans="1:7" x14ac:dyDescent="0.25">
      <c r="A23" s="12"/>
      <c r="B23" s="28"/>
      <c r="C23" s="39">
        <v>0</v>
      </c>
      <c r="D23" s="39">
        <v>0</v>
      </c>
      <c r="E23" s="38">
        <f>C23*D23</f>
        <v>0</v>
      </c>
      <c r="F23" s="28"/>
      <c r="G23" s="28"/>
    </row>
    <row r="24" spans="1:7" ht="15.75" x14ac:dyDescent="0.25">
      <c r="A24" s="13" t="s">
        <v>43</v>
      </c>
      <c r="B24" s="29" t="s">
        <v>21</v>
      </c>
      <c r="C24" s="40" t="s">
        <v>22</v>
      </c>
      <c r="D24" s="48" t="s">
        <v>23</v>
      </c>
      <c r="G24" s="59"/>
    </row>
    <row r="25" spans="1:7" ht="15.75" x14ac:dyDescent="0.25">
      <c r="A25" s="14">
        <f>'[1]Berechnungsgrundlagen, EXTERN'!F9</f>
        <v>240</v>
      </c>
      <c r="B25" s="30" t="s">
        <v>24</v>
      </c>
      <c r="C25" s="39">
        <v>0</v>
      </c>
      <c r="D25" s="49">
        <f t="shared" ref="D25:D26" si="0">A25*C25</f>
        <v>0</v>
      </c>
      <c r="F25" s="59"/>
      <c r="G25" s="59"/>
    </row>
    <row r="26" spans="1:7" ht="15.75" x14ac:dyDescent="0.25">
      <c r="A26" s="14">
        <f>'[1]Berechnungsgrundlagen, EXTERN'!F10</f>
        <v>300</v>
      </c>
      <c r="B26" s="30" t="s">
        <v>25</v>
      </c>
      <c r="C26" s="39">
        <v>0</v>
      </c>
      <c r="D26" s="49">
        <f t="shared" si="0"/>
        <v>0</v>
      </c>
      <c r="F26" s="59"/>
      <c r="G26" s="59"/>
    </row>
    <row r="27" spans="1:7" ht="15.75" x14ac:dyDescent="0.25">
      <c r="A27" s="14">
        <f>'[1]Berechnungsgrundlagen, EXTERN'!F11</f>
        <v>375</v>
      </c>
      <c r="B27" s="30" t="s">
        <v>26</v>
      </c>
      <c r="C27" s="39">
        <v>0</v>
      </c>
      <c r="D27" s="49">
        <f>A27*C27</f>
        <v>0</v>
      </c>
      <c r="E27" s="55" t="s">
        <v>27</v>
      </c>
      <c r="F27" s="63">
        <f>D25+D26+D27</f>
        <v>0</v>
      </c>
      <c r="G27" s="59"/>
    </row>
    <row r="28" spans="1:7" ht="15.75" x14ac:dyDescent="0.25">
      <c r="A28" s="15"/>
      <c r="B28" s="15"/>
      <c r="C28" s="41"/>
      <c r="D28" s="50"/>
      <c r="E28" s="56"/>
      <c r="F28" s="56"/>
      <c r="G28" s="56"/>
    </row>
    <row r="29" spans="1:7" ht="15.75" x14ac:dyDescent="0.25">
      <c r="A29" s="13" t="s">
        <v>28</v>
      </c>
      <c r="B29" s="29" t="s">
        <v>21</v>
      </c>
      <c r="C29" s="42"/>
      <c r="D29" s="48" t="s">
        <v>29</v>
      </c>
      <c r="E29" s="57"/>
      <c r="F29" s="57"/>
      <c r="G29" s="57"/>
    </row>
    <row r="30" spans="1:7" ht="15.75" x14ac:dyDescent="0.25">
      <c r="A30" s="16">
        <f>'[1]Berechnungsgrundlagen, EXTERN'!A15</f>
        <v>3.5</v>
      </c>
      <c r="B30" s="30" t="s">
        <v>24</v>
      </c>
      <c r="C30" s="39">
        <v>0</v>
      </c>
      <c r="D30" s="49">
        <f>A30*E23*C30</f>
        <v>0</v>
      </c>
      <c r="E30" s="57"/>
      <c r="F30" s="57"/>
      <c r="G30" s="57"/>
    </row>
    <row r="31" spans="1:7" ht="15.75" x14ac:dyDescent="0.25">
      <c r="A31" s="16">
        <f>'[1]Berechnungsgrundlagen, EXTERN'!A15</f>
        <v>3.5</v>
      </c>
      <c r="B31" s="30" t="s">
        <v>25</v>
      </c>
      <c r="C31" s="39">
        <v>0</v>
      </c>
      <c r="D31" s="49">
        <f>A31*E23*C31</f>
        <v>0</v>
      </c>
      <c r="E31" s="57"/>
      <c r="F31" s="57"/>
      <c r="G31" s="57"/>
    </row>
    <row r="32" spans="1:7" ht="15.75" x14ac:dyDescent="0.25">
      <c r="A32" s="16">
        <f>'[1]Berechnungsgrundlagen, EXTERN'!A15</f>
        <v>3.5</v>
      </c>
      <c r="B32" s="30" t="s">
        <v>26</v>
      </c>
      <c r="C32" s="39">
        <v>0</v>
      </c>
      <c r="D32" s="49">
        <f>A32*E23*C32</f>
        <v>0</v>
      </c>
      <c r="E32" s="55" t="s">
        <v>27</v>
      </c>
      <c r="F32" s="63">
        <f>D30+D31+D32</f>
        <v>0</v>
      </c>
      <c r="G32" s="57"/>
    </row>
    <row r="34" spans="1:7" ht="15.75" x14ac:dyDescent="0.25">
      <c r="A34" s="15"/>
      <c r="B34" s="31"/>
      <c r="C34" s="41"/>
      <c r="D34" s="51"/>
      <c r="E34" s="58"/>
      <c r="F34" s="64"/>
      <c r="G34" s="56"/>
    </row>
    <row r="35" spans="1:7" ht="15.75" x14ac:dyDescent="0.25">
      <c r="A35" s="17"/>
      <c r="B35" s="32"/>
      <c r="C35" s="43" t="s">
        <v>40</v>
      </c>
      <c r="D35" s="48" t="s">
        <v>30</v>
      </c>
      <c r="E35" s="57"/>
      <c r="F35" s="57"/>
      <c r="G35" s="57"/>
    </row>
    <row r="36" spans="1:7" ht="15.75" x14ac:dyDescent="0.25">
      <c r="A36" s="7" t="s">
        <v>31</v>
      </c>
      <c r="B36" s="16">
        <f>'[1]Berechnungsgrundlagen, EXTERN'!B29</f>
        <v>22.411199999999997</v>
      </c>
      <c r="C36" s="39">
        <v>0</v>
      </c>
      <c r="D36" s="49">
        <f t="shared" ref="D36:D37" si="1">B36*C36</f>
        <v>0</v>
      </c>
      <c r="E36" s="59"/>
      <c r="F36" s="59"/>
      <c r="G36" s="59"/>
    </row>
    <row r="37" spans="1:7" x14ac:dyDescent="0.25">
      <c r="A37" s="7" t="s">
        <v>32</v>
      </c>
      <c r="B37" s="16">
        <f>'[1]Berechnungsgrundlagen, EXTERN'!B36</f>
        <v>50.668800000000005</v>
      </c>
      <c r="C37" s="39">
        <v>0</v>
      </c>
      <c r="D37" s="49">
        <f t="shared" si="1"/>
        <v>0</v>
      </c>
      <c r="E37" s="4"/>
      <c r="F37" s="4"/>
    </row>
    <row r="38" spans="1:7" ht="15.75" x14ac:dyDescent="0.25">
      <c r="A38" s="7" t="s">
        <v>33</v>
      </c>
      <c r="B38" s="16">
        <f>'[1]Berechnungsgrundlagen, EXTERN'!B42</f>
        <v>101.33760000000001</v>
      </c>
      <c r="C38" s="39">
        <v>0</v>
      </c>
      <c r="D38" s="49">
        <f>B38*C38</f>
        <v>0</v>
      </c>
      <c r="E38" s="55" t="s">
        <v>27</v>
      </c>
      <c r="F38" s="63">
        <f>D36+D37+D38</f>
        <v>0</v>
      </c>
      <c r="G38" s="9"/>
    </row>
    <row r="39" spans="1:7" x14ac:dyDescent="0.25">
      <c r="A39" s="18"/>
      <c r="B39" s="15"/>
      <c r="C39" s="41"/>
      <c r="D39" s="15"/>
      <c r="E39" s="60"/>
      <c r="F39" s="60"/>
      <c r="G39" s="66"/>
    </row>
    <row r="40" spans="1:7" x14ac:dyDescent="0.25">
      <c r="A40" s="8" t="s">
        <v>34</v>
      </c>
      <c r="B40" s="4"/>
      <c r="C40" s="43" t="s">
        <v>40</v>
      </c>
      <c r="D40" s="48" t="s">
        <v>35</v>
      </c>
      <c r="E40" s="4"/>
      <c r="F40" s="4"/>
      <c r="G40" s="9"/>
    </row>
    <row r="41" spans="1:7" ht="15.75" x14ac:dyDescent="0.25">
      <c r="A41" s="16">
        <f>'[1]Berechnungsgrundlagen, EXTERN'!A49</f>
        <v>2.02</v>
      </c>
      <c r="B41" s="4"/>
      <c r="C41" s="39">
        <v>0</v>
      </c>
      <c r="D41" s="52">
        <f>A41*C41</f>
        <v>0</v>
      </c>
      <c r="E41" s="55" t="s">
        <v>27</v>
      </c>
      <c r="F41" s="63">
        <f>D41</f>
        <v>0</v>
      </c>
    </row>
    <row r="42" spans="1:7" ht="15.75" x14ac:dyDescent="0.25">
      <c r="A42" s="19"/>
      <c r="B42" s="33"/>
      <c r="C42" s="44"/>
      <c r="D42" s="44"/>
      <c r="E42" s="15"/>
      <c r="F42" s="15"/>
      <c r="G42" s="33"/>
    </row>
    <row r="43" spans="1:7" x14ac:dyDescent="0.25">
      <c r="A43" s="7" t="s">
        <v>36</v>
      </c>
      <c r="D43" s="48" t="s">
        <v>37</v>
      </c>
      <c r="E43" s="4"/>
      <c r="F43" s="4"/>
    </row>
    <row r="44" spans="1:7" ht="15.75" x14ac:dyDescent="0.25">
      <c r="A44" s="16">
        <f>'[1]Berechnungsgrundlagen, EXTERN'!B22</f>
        <v>30.032727272727275</v>
      </c>
      <c r="C44" s="8">
        <v>1</v>
      </c>
      <c r="D44" s="52">
        <v>50.15</v>
      </c>
      <c r="E44" s="55" t="s">
        <v>27</v>
      </c>
      <c r="F44" s="63">
        <f>D44</f>
        <v>50.15</v>
      </c>
    </row>
    <row r="45" spans="1:7" ht="15.75" x14ac:dyDescent="0.25">
      <c r="A45" s="19"/>
      <c r="B45" s="33"/>
      <c r="C45" s="44"/>
      <c r="D45" s="44"/>
      <c r="E45" s="33"/>
      <c r="F45" s="33"/>
      <c r="G45" s="33"/>
    </row>
    <row r="46" spans="1:7" ht="15.75" x14ac:dyDescent="0.25">
      <c r="A46" s="20"/>
      <c r="B46" s="28"/>
      <c r="C46" s="45"/>
      <c r="D46" s="72"/>
      <c r="E46" s="73" t="s">
        <v>38</v>
      </c>
      <c r="F46" s="74">
        <f>SUM(F25:F45)</f>
        <v>50.15</v>
      </c>
      <c r="G46" s="28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ht="15.75" x14ac:dyDescent="0.25">
      <c r="A48" s="13"/>
      <c r="B48" s="29"/>
      <c r="C48" s="42"/>
      <c r="D48" s="48"/>
      <c r="E48" s="57"/>
      <c r="F48" s="57"/>
      <c r="G48" s="57"/>
    </row>
    <row r="49" spans="1:7" ht="15.75" x14ac:dyDescent="0.25">
      <c r="A49" s="17"/>
      <c r="B49" s="30"/>
      <c r="C49" s="42"/>
      <c r="D49" s="49"/>
      <c r="E49" s="57"/>
      <c r="F49" s="57"/>
      <c r="G49" s="57"/>
    </row>
    <row r="50" spans="1:7" ht="15.75" x14ac:dyDescent="0.25">
      <c r="A50" s="17"/>
      <c r="B50" s="30"/>
      <c r="C50" s="42"/>
      <c r="D50" s="49"/>
      <c r="E50" s="57"/>
      <c r="F50" s="57"/>
      <c r="G50" s="57"/>
    </row>
    <row r="51" spans="1:7" ht="15.75" x14ac:dyDescent="0.25">
      <c r="A51" s="4"/>
      <c r="B51" s="30"/>
      <c r="C51" s="30"/>
      <c r="D51" s="49"/>
      <c r="E51" s="55"/>
      <c r="F51" s="63"/>
      <c r="G51" s="59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ht="15.75" x14ac:dyDescent="0.25">
      <c r="A53" s="13"/>
      <c r="B53" s="29"/>
      <c r="C53" s="42"/>
      <c r="D53" s="48"/>
      <c r="E53" s="57"/>
      <c r="F53" s="57"/>
      <c r="G53" s="57"/>
    </row>
    <row r="54" spans="1:7" ht="15.75" x14ac:dyDescent="0.25">
      <c r="A54" s="17"/>
      <c r="B54" s="30"/>
      <c r="C54" s="42"/>
      <c r="D54" s="49"/>
      <c r="E54" s="57"/>
      <c r="F54" s="57"/>
      <c r="G54" s="57"/>
    </row>
    <row r="55" spans="1:7" ht="15.75" x14ac:dyDescent="0.25">
      <c r="A55" s="17"/>
      <c r="B55" s="30"/>
      <c r="C55" s="42"/>
      <c r="D55" s="49"/>
      <c r="E55" s="57"/>
      <c r="F55" s="57"/>
      <c r="G55" s="57"/>
    </row>
    <row r="56" spans="1:7" ht="15.75" x14ac:dyDescent="0.25">
      <c r="A56" s="4"/>
      <c r="B56" s="30"/>
      <c r="C56" s="30"/>
      <c r="D56" s="49"/>
      <c r="E56" s="55"/>
      <c r="F56" s="63"/>
      <c r="G56" s="59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ht="15.75" x14ac:dyDescent="0.25">
      <c r="A58" s="13"/>
      <c r="B58" s="29"/>
      <c r="C58" s="42"/>
      <c r="D58" s="48"/>
      <c r="E58" s="57"/>
      <c r="F58" s="57"/>
      <c r="G58" s="57"/>
    </row>
    <row r="59" spans="1:7" ht="15.75" x14ac:dyDescent="0.25">
      <c r="A59" s="17"/>
      <c r="B59" s="30"/>
      <c r="C59" s="42"/>
      <c r="D59" s="49"/>
      <c r="E59" s="57"/>
      <c r="F59" s="57"/>
      <c r="G59" s="57"/>
    </row>
    <row r="60" spans="1:7" ht="15.75" x14ac:dyDescent="0.25">
      <c r="A60" s="17"/>
      <c r="B60" s="30"/>
      <c r="C60" s="42"/>
      <c r="D60" s="49"/>
      <c r="E60" s="57"/>
      <c r="F60" s="57"/>
      <c r="G60" s="57"/>
    </row>
    <row r="61" spans="1:7" ht="15.75" x14ac:dyDescent="0.25">
      <c r="A61" s="4"/>
      <c r="B61" s="30"/>
      <c r="C61" s="30"/>
      <c r="D61" s="49"/>
      <c r="E61" s="55"/>
      <c r="F61" s="63"/>
      <c r="G61" s="59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ht="15.75" x14ac:dyDescent="0.25">
      <c r="A63" s="13"/>
      <c r="B63" s="29"/>
      <c r="C63" s="42"/>
      <c r="D63" s="48"/>
      <c r="E63" s="57"/>
      <c r="F63" s="57"/>
      <c r="G63" s="57"/>
    </row>
    <row r="64" spans="1:7" ht="15.75" x14ac:dyDescent="0.25">
      <c r="A64" s="17"/>
      <c r="B64" s="30"/>
      <c r="C64" s="42"/>
      <c r="D64" s="49"/>
      <c r="E64" s="57"/>
      <c r="F64" s="57"/>
      <c r="G64" s="57"/>
    </row>
    <row r="65" spans="1:7" ht="15.75" x14ac:dyDescent="0.25">
      <c r="A65" s="17"/>
      <c r="B65" s="30"/>
      <c r="C65" s="42"/>
      <c r="D65" s="49"/>
      <c r="E65" s="57"/>
      <c r="F65" s="57"/>
      <c r="G65" s="57"/>
    </row>
  </sheetData>
  <mergeCells count="5">
    <mergeCell ref="A20:B20"/>
    <mergeCell ref="F11:G11"/>
    <mergeCell ref="A14:B14"/>
    <mergeCell ref="A18:B18"/>
    <mergeCell ref="A19:B19"/>
  </mergeCells>
  <hyperlinks>
    <hyperlink ref="F11" r:id="rId1"/>
  </hyperlinks>
  <pageMargins left="0.7" right="0.7" top="0.33333333333333331" bottom="0.1354166666666666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UNLAUB Marion</dc:creator>
  <cp:lastModifiedBy>UNLAUB Marion</cp:lastModifiedBy>
  <dcterms:created xsi:type="dcterms:W3CDTF">2023-03-03T11:44:57Z</dcterms:created>
  <dcterms:modified xsi:type="dcterms:W3CDTF">2024-02-14T12:24:39Z</dcterms:modified>
</cp:coreProperties>
</file>